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NIR\Desktop\"/>
    </mc:Choice>
  </mc:AlternateContent>
  <xr:revisionPtr revIDLastSave="0" documentId="8_{0B4A9FCA-4CE8-4314-B213-0F49A4B67F4B}" xr6:coauthVersionLast="47" xr6:coauthVersionMax="47" xr10:uidLastSave="{00000000-0000-0000-0000-000000000000}"/>
  <bookViews>
    <workbookView xWindow="-52920" yWindow="-60" windowWidth="29040" windowHeight="15840" xr2:uid="{00000000-000D-0000-FFFF-FFFF00000000}"/>
  </bookViews>
  <sheets>
    <sheet name="AUX SAÚDE" sheetId="2" r:id="rId1"/>
    <sheet name="Planilha1" sheetId="3" r:id="rId2"/>
  </sheets>
  <calcPr calcId="191029"/>
</workbook>
</file>

<file path=xl/calcChain.xml><?xml version="1.0" encoding="utf-8"?>
<calcChain xmlns="http://schemas.openxmlformats.org/spreadsheetml/2006/main">
  <c r="D14" i="2" l="1"/>
  <c r="D12" i="2" l="1"/>
  <c r="D17" i="2"/>
  <c r="D13" i="2"/>
  <c r="D10" i="2"/>
  <c r="D16" i="2"/>
  <c r="E10" i="2"/>
  <c r="S24" i="2" s="1"/>
  <c r="D15" i="2"/>
  <c r="S27" i="2" l="1"/>
  <c r="S26" i="2"/>
  <c r="S23" i="2"/>
  <c r="E12" i="2" s="1"/>
  <c r="S29" i="2"/>
  <c r="S28" i="2"/>
  <c r="S25" i="2"/>
  <c r="E17" i="2"/>
  <c r="E16" i="2"/>
  <c r="E15" i="2" l="1"/>
  <c r="E13" i="2"/>
  <c r="E14" i="2"/>
  <c r="E18" i="2" l="1"/>
  <c r="R6" i="2"/>
</calcChain>
</file>

<file path=xl/sharedStrings.xml><?xml version="1.0" encoding="utf-8"?>
<sst xmlns="http://schemas.openxmlformats.org/spreadsheetml/2006/main" count="39" uniqueCount="31">
  <si>
    <t>IDADE</t>
  </si>
  <si>
    <t>ou mais</t>
  </si>
  <si>
    <t>-</t>
  </si>
  <si>
    <t>RENDA</t>
  </si>
  <si>
    <t>Valor (R$)</t>
  </si>
  <si>
    <t>TOTAL</t>
  </si>
  <si>
    <t>Depdt 01</t>
  </si>
  <si>
    <t>Depdt 02</t>
  </si>
  <si>
    <t>Depdt 03</t>
  </si>
  <si>
    <t>Depdt 04</t>
  </si>
  <si>
    <t>Depdt 05</t>
  </si>
  <si>
    <t>SERVIDOR</t>
  </si>
  <si>
    <t>**Remuneração bruta do servidor:</t>
  </si>
  <si>
    <t xml:space="preserve">**Vencimento do cargo efetivo, excluindo-se 13º salário, 1/3 férias, aux. indenizatórios (ex.: aux. transporte,  alimentação, saúde) e demais do Art. 61 da Lei 8112/90. </t>
  </si>
  <si>
    <t>Venc. Bás.</t>
  </si>
  <si>
    <t>Desenvolvido por: ESC - 1890664 / FEV2015</t>
  </si>
  <si>
    <t>SIMULADOR  DE  CÁLCULO  DE  AUXÍLIO  SAÚDE - A partir de JAN2016</t>
  </si>
  <si>
    <r>
      <t xml:space="preserve">Valor de auxílio saúde </t>
    </r>
    <r>
      <rPr>
        <b/>
        <i/>
        <sz val="8"/>
        <color theme="1"/>
        <rFont val="Calibri"/>
        <family val="2"/>
        <scheme val="minor"/>
      </rPr>
      <t>(per capita - saúde suplementar)</t>
    </r>
    <r>
      <rPr>
        <b/>
        <sz val="10"/>
        <color theme="1"/>
        <rFont val="Calibri"/>
        <family val="2"/>
        <scheme val="minor"/>
      </rPr>
      <t xml:space="preserve"> a que o servidor tem direito:</t>
    </r>
  </si>
  <si>
    <t>Rend. 02</t>
  </si>
  <si>
    <t>Rend. 03</t>
  </si>
  <si>
    <t>Rend. 04</t>
  </si>
  <si>
    <t>FAIXA 01
00-18</t>
  </si>
  <si>
    <t>FAIXA 02
19-23</t>
  </si>
  <si>
    <t>FAIXA 03
24-28</t>
  </si>
  <si>
    <t>FAIXA 04
29-33</t>
  </si>
  <si>
    <t>FAIXA 05
34-38</t>
  </si>
  <si>
    <t>FAIXA 06
39-43</t>
  </si>
  <si>
    <t>FAIXA 07
44-48</t>
  </si>
  <si>
    <t>FAIXA 08
49-53</t>
  </si>
  <si>
    <t>FAIXA 09
54-58</t>
  </si>
  <si>
    <t>FAIXA 10
59 ou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</si>
</sst>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nsolas"/>
      <family val="3"/>
    </font>
    <font>
      <b/>
      <sz val="10"/>
      <color theme="1"/>
      <name val="Calibri"/>
      <family val="2"/>
      <scheme val="minor"/>
    </font>
    <font>
      <b/>
      <sz val="13"/>
      <color theme="0"/>
      <name val="Consolas"/>
      <family val="3"/>
    </font>
    <font>
      <b/>
      <sz val="11"/>
      <color theme="0"/>
      <name val="Calibri"/>
      <family val="2"/>
      <scheme val="minor"/>
    </font>
    <font>
      <b/>
      <sz val="11"/>
      <color theme="1"/>
      <name val="Consolas"/>
      <family val="3"/>
    </font>
    <font>
      <sz val="11"/>
      <color theme="0"/>
      <name val="Consolas"/>
      <family val="3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Consolas"/>
      <family val="3"/>
    </font>
    <font>
      <i/>
      <sz val="8"/>
      <color theme="1"/>
      <name val="Calibri"/>
      <family val="2"/>
      <scheme val="minor"/>
    </font>
    <font>
      <i/>
      <sz val="8"/>
      <color theme="0" tint="-4.9989318521683403E-2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Consolas"/>
      <family val="3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left" vertical="top" wrapText="1"/>
    </xf>
    <xf numFmtId="0" fontId="0" fillId="2" borderId="0" xfId="0" applyFill="1"/>
    <xf numFmtId="4" fontId="5" fillId="2" borderId="0" xfId="0" applyNumberFormat="1" applyFont="1" applyFill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4" fontId="8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9" fillId="0" borderId="22" xfId="0" applyFont="1" applyBorder="1"/>
    <xf numFmtId="4" fontId="10" fillId="3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10" xfId="0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0" fontId="4" fillId="0" borderId="7" xfId="0" applyFont="1" applyBorder="1"/>
    <xf numFmtId="0" fontId="15" fillId="0" borderId="0" xfId="0" applyFont="1"/>
    <xf numFmtId="164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right" vertical="top"/>
    </xf>
    <xf numFmtId="0" fontId="1" fillId="0" borderId="8" xfId="0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4" borderId="2" xfId="0" applyFont="1" applyFill="1" applyBorder="1"/>
    <xf numFmtId="4" fontId="3" fillId="0" borderId="9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2" borderId="23" xfId="0" applyNumberFormat="1" applyFont="1" applyFill="1" applyBorder="1"/>
    <xf numFmtId="0" fontId="13" fillId="4" borderId="26" xfId="0" applyFont="1" applyFill="1" applyBorder="1"/>
    <xf numFmtId="0" fontId="13" fillId="4" borderId="27" xfId="0" applyFont="1" applyFill="1" applyBorder="1"/>
    <xf numFmtId="4" fontId="3" fillId="0" borderId="28" xfId="0" applyNumberFormat="1" applyFont="1" applyBorder="1" applyProtection="1">
      <protection locked="0"/>
    </xf>
    <xf numFmtId="0" fontId="6" fillId="0" borderId="0" xfId="0" applyFont="1" applyAlignment="1">
      <alignment horizontal="center" vertical="top"/>
    </xf>
    <xf numFmtId="4" fontId="14" fillId="0" borderId="0" xfId="0" applyNumberFormat="1" applyFont="1" applyAlignment="1">
      <alignment vertical="top"/>
    </xf>
    <xf numFmtId="0" fontId="13" fillId="4" borderId="29" xfId="0" applyFont="1" applyFill="1" applyBorder="1"/>
    <xf numFmtId="4" fontId="3" fillId="0" borderId="30" xfId="0" applyNumberFormat="1" applyFont="1" applyBorder="1" applyProtection="1">
      <protection locked="0"/>
    </xf>
    <xf numFmtId="0" fontId="0" fillId="4" borderId="7" xfId="0" applyFill="1" applyBorder="1"/>
    <xf numFmtId="0" fontId="1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1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16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2" fontId="1" fillId="0" borderId="0" xfId="1" applyNumberFormat="1" applyFont="1"/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" fontId="6" fillId="5" borderId="3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onsola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9525</xdr:rowOff>
    </xdr:from>
    <xdr:to>
      <xdr:col>9</xdr:col>
      <xdr:colOff>9525</xdr:colOff>
      <xdr:row>10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228975" y="1181100"/>
          <a:ext cx="1285875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J10:S18" totalsRowShown="0" headerRowDxfId="14" dataDxfId="12" headerRowBorderDxfId="13" tableBorderDxfId="11" totalsRowBorderDxfId="10">
  <autoFilter ref="J10:S18" xr:uid="{00000000-0009-0000-0100-000003000000}"/>
  <tableColumns count="10">
    <tableColumn id="1" xr3:uid="{00000000-0010-0000-0000-000001000000}" name="FAIXA 01_x000a_00-18" dataDxfId="9"/>
    <tableColumn id="2" xr3:uid="{00000000-0010-0000-0000-000002000000}" name="FAIXA 02_x000a_19-23" dataDxfId="8"/>
    <tableColumn id="3" xr3:uid="{00000000-0010-0000-0000-000003000000}" name="FAIXA 03_x000a_24-28" dataDxfId="7"/>
    <tableColumn id="4" xr3:uid="{00000000-0010-0000-0000-000004000000}" name="FAIXA 04_x000a_29-33" dataDxfId="6"/>
    <tableColumn id="5" xr3:uid="{00000000-0010-0000-0000-000005000000}" name="FAIXA 05_x000a_34-38" dataDxfId="5"/>
    <tableColumn id="6" xr3:uid="{00000000-0010-0000-0000-000006000000}" name="FAIXA 06_x000a_39-43" dataDxfId="4"/>
    <tableColumn id="7" xr3:uid="{00000000-0010-0000-0000-000007000000}" name="FAIXA 07_x000a_44-48" dataDxfId="3"/>
    <tableColumn id="8" xr3:uid="{00000000-0010-0000-0000-000008000000}" name="FAIXA 08_x000a_49-53" dataDxfId="2"/>
    <tableColumn id="9" xr3:uid="{00000000-0010-0000-0000-000009000000}" name="FAIXA 09_x000a_54-58" dataDxfId="1"/>
    <tableColumn id="10" xr3:uid="{00000000-0010-0000-0000-00000A000000}" name="FAIXA 10_x000a_59 ou +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S30"/>
  <sheetViews>
    <sheetView showGridLines="0" showRowColHeaders="0" tabSelected="1" showRuler="0" zoomScaleNormal="100" workbookViewId="0">
      <selection activeCell="I21" sqref="I21:M22"/>
    </sheetView>
  </sheetViews>
  <sheetFormatPr defaultRowHeight="15" x14ac:dyDescent="0.25"/>
  <cols>
    <col min="1" max="1" width="3.5703125" customWidth="1"/>
    <col min="2" max="2" width="10" customWidth="1"/>
    <col min="3" max="3" width="6" customWidth="1"/>
    <col min="4" max="4" width="9.5703125" bestFit="1" customWidth="1"/>
    <col min="5" max="5" width="11" customWidth="1"/>
    <col min="6" max="6" width="2" customWidth="1"/>
    <col min="7" max="7" width="7" bestFit="1" customWidth="1"/>
    <col min="8" max="8" width="1.5703125" bestFit="1" customWidth="1"/>
    <col min="9" max="9" width="7" bestFit="1" customWidth="1"/>
    <col min="10" max="19" width="7.42578125" customWidth="1"/>
  </cols>
  <sheetData>
    <row r="4" spans="2:19" ht="12" customHeight="1" x14ac:dyDescent="0.25">
      <c r="B4" s="63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2:19" ht="15.75" thickBot="1" x14ac:dyDescent="0.3"/>
    <row r="6" spans="2:19" x14ac:dyDescent="0.25">
      <c r="B6" s="64" t="s">
        <v>12</v>
      </c>
      <c r="C6" s="65"/>
      <c r="D6" s="32" t="s">
        <v>14</v>
      </c>
      <c r="E6" s="29"/>
      <c r="I6" s="76" t="s">
        <v>17</v>
      </c>
      <c r="J6" s="76"/>
      <c r="K6" s="76"/>
      <c r="L6" s="76"/>
      <c r="M6" s="76"/>
      <c r="N6" s="76"/>
      <c r="O6" s="76"/>
      <c r="P6" s="76"/>
      <c r="Q6" s="76"/>
      <c r="R6" s="74">
        <f>E18</f>
        <v>0</v>
      </c>
      <c r="S6" s="75"/>
    </row>
    <row r="7" spans="2:19" x14ac:dyDescent="0.25">
      <c r="B7" s="66"/>
      <c r="C7" s="67"/>
      <c r="D7" s="28" t="s">
        <v>18</v>
      </c>
      <c r="E7" s="34"/>
      <c r="S7" s="43"/>
    </row>
    <row r="8" spans="2:19" x14ac:dyDescent="0.25">
      <c r="B8" s="66"/>
      <c r="C8" s="67"/>
      <c r="D8" s="33" t="s">
        <v>19</v>
      </c>
      <c r="E8" s="30"/>
      <c r="H8" s="24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2:19" ht="15.75" thickBot="1" x14ac:dyDescent="0.3">
      <c r="B9" s="68"/>
      <c r="C9" s="69"/>
      <c r="D9" s="37" t="s">
        <v>20</v>
      </c>
      <c r="E9" s="38"/>
      <c r="F9" s="3"/>
      <c r="J9" s="1">
        <v>18</v>
      </c>
      <c r="K9" s="1">
        <v>23</v>
      </c>
      <c r="L9" s="1">
        <v>28</v>
      </c>
      <c r="M9" s="1">
        <v>33</v>
      </c>
      <c r="N9" s="1">
        <v>38</v>
      </c>
      <c r="O9" s="1">
        <v>43</v>
      </c>
      <c r="P9" s="1">
        <v>48</v>
      </c>
      <c r="Q9" s="1">
        <v>53</v>
      </c>
      <c r="R9" s="1">
        <v>58</v>
      </c>
    </row>
    <row r="10" spans="2:19" ht="23.25" thickBot="1" x14ac:dyDescent="0.3">
      <c r="D10" s="35" t="str">
        <f>IF(OR(E6&gt;0,E7&gt;0,E8&gt;0,E9&gt;0),"TOTAL","")</f>
        <v/>
      </c>
      <c r="E10" s="36" t="str">
        <f>IF(OR(E6&gt;0,E7&gt;0,E8&gt;0,E9&gt;0),SUM(E6:E9),"")</f>
        <v/>
      </c>
      <c r="F10" s="5"/>
      <c r="G10" s="19" t="s">
        <v>3</v>
      </c>
      <c r="H10" s="26"/>
      <c r="I10" s="25" t="s">
        <v>0</v>
      </c>
      <c r="J10" s="46" t="s">
        <v>21</v>
      </c>
      <c r="K10" s="47" t="s">
        <v>22</v>
      </c>
      <c r="L10" s="47" t="s">
        <v>23</v>
      </c>
      <c r="M10" s="47" t="s">
        <v>24</v>
      </c>
      <c r="N10" s="47" t="s">
        <v>25</v>
      </c>
      <c r="O10" s="47" t="s">
        <v>26</v>
      </c>
      <c r="P10" s="47" t="s">
        <v>27</v>
      </c>
      <c r="Q10" s="47" t="s">
        <v>28</v>
      </c>
      <c r="R10" s="47" t="s">
        <v>29</v>
      </c>
      <c r="S10" s="48" t="s">
        <v>30</v>
      </c>
    </row>
    <row r="11" spans="2:19" ht="15.75" thickBot="1" x14ac:dyDescent="0.3">
      <c r="B11" s="39"/>
      <c r="C11" s="40" t="s">
        <v>0</v>
      </c>
      <c r="D11" s="41"/>
      <c r="E11" s="42" t="s">
        <v>4</v>
      </c>
      <c r="F11" s="11">
        <v>1</v>
      </c>
      <c r="G11" s="49">
        <v>0</v>
      </c>
      <c r="H11" s="13" t="s">
        <v>2</v>
      </c>
      <c r="I11" s="52">
        <v>1499.99</v>
      </c>
      <c r="J11" s="27">
        <v>149.52000000000001</v>
      </c>
      <c r="K11" s="27">
        <v>156.57</v>
      </c>
      <c r="L11" s="27">
        <v>158.69</v>
      </c>
      <c r="M11" s="27">
        <v>165.04</v>
      </c>
      <c r="N11" s="27">
        <v>169.97</v>
      </c>
      <c r="O11" s="27">
        <v>175.61</v>
      </c>
      <c r="P11" s="27">
        <v>190.03</v>
      </c>
      <c r="Q11" s="27">
        <v>193.05</v>
      </c>
      <c r="R11" s="27">
        <v>196.06</v>
      </c>
      <c r="S11" s="27">
        <v>205.63</v>
      </c>
    </row>
    <row r="12" spans="2:19" ht="15.75" thickBot="1" x14ac:dyDescent="0.3">
      <c r="B12" s="17" t="s">
        <v>11</v>
      </c>
      <c r="C12" s="21"/>
      <c r="D12" s="16" t="str">
        <f>IF(AND(OR($E$6&gt;0,$E$7&gt;0,$E$8&gt;0,$E$9&gt;0),C12&gt;0),"--------","")</f>
        <v/>
      </c>
      <c r="E12" s="31" t="str">
        <f>IF(AND(OR($E$6&gt;0,$E$7&gt;0,$E$8&gt;0,$E$9&gt;0),C12&gt;0),INDEX($J$11:$S$18,$S$23,S24),"")</f>
        <v/>
      </c>
      <c r="F12" s="10">
        <v>2</v>
      </c>
      <c r="G12" s="50">
        <v>1500</v>
      </c>
      <c r="H12" s="14" t="s">
        <v>2</v>
      </c>
      <c r="I12" s="53">
        <v>1999.99</v>
      </c>
      <c r="J12" s="27">
        <v>142.47</v>
      </c>
      <c r="K12" s="27">
        <v>149.52000000000001</v>
      </c>
      <c r="L12" s="27">
        <v>151.63999999999999</v>
      </c>
      <c r="M12" s="27">
        <v>156.57</v>
      </c>
      <c r="N12" s="27">
        <v>161.51</v>
      </c>
      <c r="O12" s="27">
        <v>167.15</v>
      </c>
      <c r="P12" s="27">
        <v>180.76</v>
      </c>
      <c r="Q12" s="27">
        <v>183.63</v>
      </c>
      <c r="R12" s="27">
        <v>186.5</v>
      </c>
      <c r="S12" s="27">
        <v>196.06</v>
      </c>
    </row>
    <row r="13" spans="2:19" ht="15.75" thickBot="1" x14ac:dyDescent="0.3">
      <c r="B13" s="17" t="s">
        <v>6</v>
      </c>
      <c r="C13" s="21"/>
      <c r="D13" s="16" t="str">
        <f t="shared" ref="D13:D17" si="0">IF(AND(OR($E$6&gt;0,$E$7&gt;0,$E$8&gt;0,$E$9&gt;0),C13&gt;0),"--------","")</f>
        <v/>
      </c>
      <c r="E13" s="31" t="str">
        <f t="shared" ref="E13:E17" si="1">IF(AND(OR($E$6&gt;0,$E$7&gt;0,$E$8&gt;0,$E$9&gt;0),C13&gt;0),INDEX($J$11:$S$18,$S$23,S25),"")</f>
        <v/>
      </c>
      <c r="F13" s="10">
        <v>3</v>
      </c>
      <c r="G13" s="49">
        <v>2000</v>
      </c>
      <c r="H13" s="13" t="s">
        <v>2</v>
      </c>
      <c r="I13" s="52">
        <v>2499.9899999999998</v>
      </c>
      <c r="J13" s="27">
        <v>135.41999999999999</v>
      </c>
      <c r="K13" s="27">
        <v>142.47</v>
      </c>
      <c r="L13" s="27">
        <v>144.59</v>
      </c>
      <c r="M13" s="27">
        <v>149.52000000000001</v>
      </c>
      <c r="N13" s="27">
        <v>154.46</v>
      </c>
      <c r="O13" s="27">
        <v>160.1</v>
      </c>
      <c r="P13" s="27">
        <v>171.49</v>
      </c>
      <c r="Q13" s="27">
        <v>174.21</v>
      </c>
      <c r="R13" s="27">
        <v>176.94</v>
      </c>
      <c r="S13" s="27">
        <v>186.5</v>
      </c>
    </row>
    <row r="14" spans="2:19" ht="15.75" thickBot="1" x14ac:dyDescent="0.3">
      <c r="B14" s="17" t="s">
        <v>7</v>
      </c>
      <c r="C14" s="21"/>
      <c r="D14" s="16" t="str">
        <f t="shared" si="0"/>
        <v/>
      </c>
      <c r="E14" s="31" t="str">
        <f t="shared" si="1"/>
        <v/>
      </c>
      <c r="F14" s="10">
        <v>4</v>
      </c>
      <c r="G14" s="50">
        <v>2500</v>
      </c>
      <c r="H14" s="14" t="s">
        <v>2</v>
      </c>
      <c r="I14" s="53">
        <v>2999.99</v>
      </c>
      <c r="J14" s="27">
        <v>129.78</v>
      </c>
      <c r="K14" s="27">
        <v>135.41999999999999</v>
      </c>
      <c r="L14" s="27">
        <v>137.53</v>
      </c>
      <c r="M14" s="27">
        <v>142.47</v>
      </c>
      <c r="N14" s="27">
        <v>147.41</v>
      </c>
      <c r="O14" s="27">
        <v>153.05000000000001</v>
      </c>
      <c r="P14" s="27">
        <v>163.77000000000001</v>
      </c>
      <c r="Q14" s="27">
        <v>166.37</v>
      </c>
      <c r="R14" s="27">
        <v>168.97</v>
      </c>
      <c r="S14" s="27">
        <v>176.94</v>
      </c>
    </row>
    <row r="15" spans="2:19" ht="15.75" thickBot="1" x14ac:dyDescent="0.3">
      <c r="B15" s="17" t="s">
        <v>8</v>
      </c>
      <c r="C15" s="21"/>
      <c r="D15" s="16" t="str">
        <f t="shared" si="0"/>
        <v/>
      </c>
      <c r="E15" s="31" t="str">
        <f t="shared" si="1"/>
        <v/>
      </c>
      <c r="F15" s="10">
        <v>5</v>
      </c>
      <c r="G15" s="49">
        <v>3000</v>
      </c>
      <c r="H15" s="13" t="s">
        <v>2</v>
      </c>
      <c r="I15" s="52">
        <v>3999.99</v>
      </c>
      <c r="J15" s="27">
        <v>122.71</v>
      </c>
      <c r="K15" s="27">
        <v>129.78</v>
      </c>
      <c r="L15" s="27">
        <v>131.88999999999999</v>
      </c>
      <c r="M15" s="27">
        <v>135.41999999999999</v>
      </c>
      <c r="N15" s="27">
        <v>140.35</v>
      </c>
      <c r="O15" s="27">
        <v>146</v>
      </c>
      <c r="P15" s="27">
        <v>156.04</v>
      </c>
      <c r="Q15" s="27">
        <v>158.52000000000001</v>
      </c>
      <c r="R15" s="27">
        <v>161</v>
      </c>
      <c r="S15" s="27">
        <v>168.97</v>
      </c>
    </row>
    <row r="16" spans="2:19" ht="15.75" thickBot="1" x14ac:dyDescent="0.3">
      <c r="B16" s="17" t="s">
        <v>9</v>
      </c>
      <c r="C16" s="21"/>
      <c r="D16" s="16" t="str">
        <f t="shared" si="0"/>
        <v/>
      </c>
      <c r="E16" s="31" t="str">
        <f t="shared" si="1"/>
        <v/>
      </c>
      <c r="F16" s="10">
        <v>6</v>
      </c>
      <c r="G16" s="50">
        <v>4000</v>
      </c>
      <c r="H16" s="14" t="s">
        <v>2</v>
      </c>
      <c r="I16" s="53">
        <v>5499.99</v>
      </c>
      <c r="J16" s="27">
        <v>111.43</v>
      </c>
      <c r="K16" s="27">
        <v>114.25</v>
      </c>
      <c r="L16" s="27">
        <v>116.38</v>
      </c>
      <c r="M16" s="27">
        <v>117.07</v>
      </c>
      <c r="N16" s="27">
        <v>122.02</v>
      </c>
      <c r="O16" s="27">
        <v>127.66</v>
      </c>
      <c r="P16" s="27">
        <v>129.78</v>
      </c>
      <c r="Q16" s="27">
        <v>131.84</v>
      </c>
      <c r="R16" s="27">
        <v>133.9</v>
      </c>
      <c r="S16" s="27">
        <v>137.09</v>
      </c>
    </row>
    <row r="17" spans="1:19" ht="15.75" thickBot="1" x14ac:dyDescent="0.3">
      <c r="B17" s="17" t="s">
        <v>10</v>
      </c>
      <c r="C17" s="21"/>
      <c r="D17" s="16" t="str">
        <f t="shared" si="0"/>
        <v/>
      </c>
      <c r="E17" s="31" t="str">
        <f t="shared" si="1"/>
        <v/>
      </c>
      <c r="F17" s="10">
        <v>7</v>
      </c>
      <c r="G17" s="49">
        <v>5500</v>
      </c>
      <c r="H17" s="13" t="s">
        <v>2</v>
      </c>
      <c r="I17" s="52">
        <v>7499.99</v>
      </c>
      <c r="J17" s="27">
        <v>107.2</v>
      </c>
      <c r="K17" s="27">
        <v>108.61</v>
      </c>
      <c r="L17" s="27">
        <v>110.73</v>
      </c>
      <c r="M17" s="27">
        <v>111.43</v>
      </c>
      <c r="N17" s="27">
        <v>116.38</v>
      </c>
      <c r="O17" s="27">
        <v>122.02</v>
      </c>
      <c r="P17" s="27">
        <v>123.6</v>
      </c>
      <c r="Q17" s="27">
        <v>125.56</v>
      </c>
      <c r="R17" s="27">
        <v>127.52</v>
      </c>
      <c r="S17" s="27">
        <v>130.71</v>
      </c>
    </row>
    <row r="18" spans="1:19" ht="17.25" thickBot="1" x14ac:dyDescent="0.3">
      <c r="B18" s="7"/>
      <c r="C18" s="8"/>
      <c r="D18" s="9" t="s">
        <v>5</v>
      </c>
      <c r="E18" s="18">
        <f>SUM(E12:E17)</f>
        <v>0</v>
      </c>
      <c r="F18" s="6">
        <v>8</v>
      </c>
      <c r="G18" s="51">
        <v>7500</v>
      </c>
      <c r="H18" s="15" t="s">
        <v>2</v>
      </c>
      <c r="I18" s="54" t="s">
        <v>1</v>
      </c>
      <c r="J18" s="27">
        <v>101.56</v>
      </c>
      <c r="K18" s="27">
        <v>102.97</v>
      </c>
      <c r="L18" s="27">
        <v>105.08</v>
      </c>
      <c r="M18" s="27">
        <v>105.79</v>
      </c>
      <c r="N18" s="27">
        <v>110.73</v>
      </c>
      <c r="O18" s="27">
        <v>116.38</v>
      </c>
      <c r="P18" s="27">
        <v>117.42</v>
      </c>
      <c r="Q18" s="27">
        <v>119.28</v>
      </c>
      <c r="R18" s="27">
        <v>121.14</v>
      </c>
      <c r="S18" s="27">
        <v>124.33</v>
      </c>
    </row>
    <row r="19" spans="1:19" ht="9.75" customHeight="1" x14ac:dyDescent="0.25">
      <c r="Q19" s="44"/>
      <c r="R19" s="71"/>
      <c r="S19" s="72"/>
    </row>
    <row r="20" spans="1:19" ht="16.5" customHeight="1" x14ac:dyDescent="0.25">
      <c r="B20" s="56" t="s">
        <v>13</v>
      </c>
      <c r="C20" s="57"/>
      <c r="D20" s="57"/>
      <c r="E20" s="58"/>
      <c r="F20" s="4"/>
    </row>
    <row r="21" spans="1:19" ht="16.5" customHeight="1" x14ac:dyDescent="0.25">
      <c r="B21" s="59"/>
      <c r="C21" s="60"/>
      <c r="D21" s="60"/>
      <c r="E21" s="61"/>
      <c r="F21" s="4"/>
      <c r="M21" s="55"/>
    </row>
    <row r="22" spans="1:19" ht="16.5" customHeight="1" x14ac:dyDescent="0.25">
      <c r="B22" s="45"/>
      <c r="C22" s="45"/>
      <c r="D22" s="45"/>
      <c r="E22" s="45"/>
      <c r="F22" s="4"/>
    </row>
    <row r="23" spans="1:19" ht="7.5" customHeight="1" x14ac:dyDescent="0.25">
      <c r="S23" s="12">
        <f>IF(AND($E$10&gt;0,$E$10&lt;=$I$11),1,IF(AND($E$10&gt;$I$11,$E$10&lt;=$I$12),2,IF(AND($E$10&gt;$I$12,$E$10&lt;=$I$13),3,IF(AND($E$10&gt;$I$13,$E$10&lt;=$I$14),4,IF(AND($E$10&gt;$I$14,$E$10&lt;=$I$15),5,IF(AND($E$10&gt;$I$15,$E$10&lt;=$I$16),6,IF(AND($E$10&gt;$I$16,$E$10&lt;=$I$17),7,IF($E$10&gt;$I$17,8,""))))))))</f>
        <v>8</v>
      </c>
    </row>
    <row r="24" spans="1:19" ht="7.5" customHeight="1" x14ac:dyDescent="0.25">
      <c r="S24" s="12" t="str">
        <f t="shared" ref="S24:S29" si="2">IF(AND($E$10&gt;0,C12&gt;0),(IF(AND(C12&gt;0,C12&lt;=$J$9),1,IF(AND(C12&gt;$J$9,C12&lt;=$K$9),2,IF(AND(C12&gt;$K$9,C12&lt;=$L$9),3,IF(AND(C12&gt;$L$9,C12&lt;=$M$9),4,IF(AND(C12&gt;$M$9,C12&lt;=$N$9),5,IF(AND(C12&gt;$N$9,C12&lt;=$O$9),6,IF(AND(C12&gt;$O$9,C12&lt;=$P$9),7,IF(AND(C12&gt;$P$9,C12&lt;=$Q$9),8,IF(AND(C12&gt;$Q$9,C12&lt;=$R$9),9,IF(C12&gt;$R$9,10))))))))))),"")</f>
        <v/>
      </c>
    </row>
    <row r="25" spans="1:19" ht="7.5" customHeight="1" x14ac:dyDescent="0.25">
      <c r="M25" s="23"/>
      <c r="N25" s="23"/>
      <c r="P25" s="1"/>
      <c r="S25" s="12" t="str">
        <f t="shared" si="2"/>
        <v/>
      </c>
    </row>
    <row r="26" spans="1:19" ht="7.5" customHeight="1" x14ac:dyDescent="0.25">
      <c r="M26" s="24"/>
      <c r="N26" s="24"/>
      <c r="O26" s="22"/>
      <c r="P26" s="22"/>
      <c r="Q26" s="22"/>
      <c r="S26" s="12" t="str">
        <f t="shared" si="2"/>
        <v/>
      </c>
    </row>
    <row r="27" spans="1:19" ht="7.5" customHeight="1" x14ac:dyDescent="0.25">
      <c r="F27" s="2"/>
      <c r="I27" s="22"/>
      <c r="J27" s="22"/>
      <c r="K27" s="22"/>
      <c r="L27" s="22"/>
      <c r="M27" s="22"/>
      <c r="N27" s="22"/>
      <c r="O27" s="22"/>
      <c r="P27" s="22"/>
      <c r="Q27" s="22"/>
      <c r="S27" s="12" t="str">
        <f t="shared" si="2"/>
        <v/>
      </c>
    </row>
    <row r="28" spans="1:19" ht="7.5" customHeight="1" x14ac:dyDescent="0.25">
      <c r="F28" s="2"/>
      <c r="P28" s="1"/>
      <c r="S28" s="12" t="str">
        <f t="shared" si="2"/>
        <v/>
      </c>
    </row>
    <row r="29" spans="1:19" ht="12" customHeight="1" x14ac:dyDescent="0.25">
      <c r="A29" s="20"/>
      <c r="B29" s="73" t="s">
        <v>15</v>
      </c>
      <c r="C29" s="73"/>
      <c r="D29" s="73"/>
      <c r="E29" s="73"/>
      <c r="F29" s="73"/>
      <c r="G29" s="73"/>
      <c r="H29" s="73"/>
      <c r="I29" s="73"/>
      <c r="J29" s="73"/>
      <c r="S29" s="12" t="str">
        <f t="shared" si="2"/>
        <v/>
      </c>
    </row>
    <row r="30" spans="1:19" ht="12" customHeight="1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</sheetData>
  <sheetProtection selectLockedCells="1"/>
  <mergeCells count="9">
    <mergeCell ref="B20:E21"/>
    <mergeCell ref="I8:S8"/>
    <mergeCell ref="B4:S4"/>
    <mergeCell ref="B6:C9"/>
    <mergeCell ref="B30:S30"/>
    <mergeCell ref="R19:S19"/>
    <mergeCell ref="B29:J29"/>
    <mergeCell ref="R6:S6"/>
    <mergeCell ref="I6:Q6"/>
  </mergeCells>
  <conditionalFormatting sqref="E6">
    <cfRule type="expression" dxfId="95" priority="91">
      <formula>IF(AND(C12&gt;0,E6=0),1,"")</formula>
    </cfRule>
  </conditionalFormatting>
  <conditionalFormatting sqref="J11">
    <cfRule type="expression" dxfId="94" priority="88">
      <formula>IF(OR(E12&gt;0,E13&gt;0,E14&gt;0,E15&gt;0,E16&gt;0,E17&gt;0),(IF(AND(OR(S24=1,S25=1,S26=1,S27=1,S28=1,S29=1),$S$23=1),1,"")))</formula>
    </cfRule>
  </conditionalFormatting>
  <conditionalFormatting sqref="J12">
    <cfRule type="expression" dxfId="93" priority="71">
      <formula>IF(OR($E$12&gt;0,$E$13&gt;0,$E$14&gt;0,$E$15&gt;0,$E$16&gt;0,$E$17&gt;0),(IF(AND(OR($S$24=1,$S$25=1,$S$26=1,$S$27=1,$S$28=1,$S$29=1),$S$23=2),1,"")))</formula>
    </cfRule>
  </conditionalFormatting>
  <conditionalFormatting sqref="J13">
    <cfRule type="expression" dxfId="92" priority="62">
      <formula>IF(OR($E$12&gt;0,$E$13&gt;0,$E$14&gt;0,$E$15&gt;0,$E$16&gt;0,$E$17&gt;0),(IF(AND(OR($S$24=1,$S$25=1,$S$26=1,$S$27=1,$S$28=1,$S$29=1),$S$23=3),1,"")))</formula>
    </cfRule>
  </conditionalFormatting>
  <conditionalFormatting sqref="J14">
    <cfRule type="expression" dxfId="91" priority="46">
      <formula>IF(OR($E$12&gt;0,$E$13&gt;0,$E$14&gt;0,$E$15&gt;0,$E$16&gt;0,$E$17&gt;0),(IF(AND(OR($S$24=1,$S$25=1,$S$26=1,$S$27=1,$S$28=1,$S$29=1),$S$23=4),1,"")))</formula>
    </cfRule>
  </conditionalFormatting>
  <conditionalFormatting sqref="J15">
    <cfRule type="expression" dxfId="90" priority="45">
      <formula>IF(OR($E$12&gt;0,$E$13&gt;0,$E$14&gt;0,$E$15&gt;0,$E$16&gt;0,$E$17&gt;0),(IF(AND(OR($S$24=1,$S$25=1,$S$26=1,$S$27=1,$S$28=1,$S$29=1),$S$23=5),1,"")))</formula>
    </cfRule>
  </conditionalFormatting>
  <conditionalFormatting sqref="J16">
    <cfRule type="expression" dxfId="89" priority="44">
      <formula>IF(OR($E$12&gt;0,$E$13&gt;0,$E$14&gt;0,$E$15&gt;0,$E$16&gt;0,$E$17&gt;0),(IF(AND(OR($S$24=1,$S$25=1,$S$26=1,$S$27=1,$S$28=1,$S$29=1),$S$23=6),1,"")))</formula>
    </cfRule>
  </conditionalFormatting>
  <conditionalFormatting sqref="J17">
    <cfRule type="expression" dxfId="88" priority="43">
      <formula>IF(OR($E$12&gt;0,$E$13&gt;0,$E$14&gt;0,$E$15&gt;0,$E$16&gt;0,$E$17&gt;0),(IF(AND(OR($S$24=1,$S$25=1,$S$26=1,$S$27=1,$S$28=1,$S$29=1),$S$23=7),1,"")))</formula>
    </cfRule>
  </conditionalFormatting>
  <conditionalFormatting sqref="J18">
    <cfRule type="expression" dxfId="87" priority="83">
      <formula>IF(OR($E$12&gt;0,$E$13&gt;0,$E$14&gt;0,$E$15&gt;0,$E$16&gt;0,$E$17&gt;0),(IF(AND(OR($S$24=1,$S$25=1,$S$26=1,$S$27=1,$S$28=1,$S$29=1),$S$23=8),1,"")))</formula>
    </cfRule>
  </conditionalFormatting>
  <conditionalFormatting sqref="K11">
    <cfRule type="expression" dxfId="86" priority="79">
      <formula>IF(OR($E$12&gt;0,$E$13&gt;0,$E$14&gt;0,$E$15&gt;0,$E$16&gt;0,$E$17&gt;0),(IF(AND(OR($S$24=2,$S$25=2,$S$26=2,$S$27=2,$S$28=2,$S$29=2),$S$23=1),1,"")))</formula>
    </cfRule>
  </conditionalFormatting>
  <conditionalFormatting sqref="K12">
    <cfRule type="expression" dxfId="85" priority="70">
      <formula>IF(OR($E$12&gt;0,$E$13&gt;0,$E$14&gt;0,$E$15&gt;0,$E$16&gt;0,$E$17&gt;0),(IF(AND(OR($S$24=2,$S$25=2,$S$26=2,$S$27=2,$S$28=2,$S$29=2),$S$23=2),1,"")))</formula>
    </cfRule>
  </conditionalFormatting>
  <conditionalFormatting sqref="K13">
    <cfRule type="expression" dxfId="84" priority="61">
      <formula>IF(OR($E$12&gt;0,$E$13&gt;0,$E$14&gt;0,$E$15&gt;0,$E$16&gt;0,$E$17&gt;0),(IF(AND(OR($S$24=2,$S$25=2,$S$26=2,$S$27=2,$S$28=2,$S$29=2),$S$23=3),1,"")))</formula>
    </cfRule>
  </conditionalFormatting>
  <conditionalFormatting sqref="K14">
    <cfRule type="expression" dxfId="83" priority="42">
      <formula>IF(OR($E$12&gt;0,$E$13&gt;0,$E$14&gt;0,$E$15&gt;0,$E$16&gt;0,$E$17&gt;0),(IF(AND(OR($S$24=2,$S$25=2,$S$26=2,$S$27=2,$S$28=2,$S$29=2),$S$23=4),1,"")))</formula>
    </cfRule>
  </conditionalFormatting>
  <conditionalFormatting sqref="K15">
    <cfRule type="expression" dxfId="82" priority="41">
      <formula>IF(OR($E$12&gt;0,$E$13&gt;0,$E$14&gt;0,$E$15&gt;0,$E$16&gt;0,$E$17&gt;0),(IF(AND(OR($S$24=2,$S$25=2,$S$26=2,$S$27=2,$S$28=2,$S$29=2),$S$23=5),1,"")))</formula>
    </cfRule>
  </conditionalFormatting>
  <conditionalFormatting sqref="K16">
    <cfRule type="expression" dxfId="81" priority="40">
      <formula>IF(OR($E$12&gt;0,$E$13&gt;0,$E$14&gt;0,$E$15&gt;0,$E$16&gt;0,$E$17&gt;0),(IF(AND(OR($S$24=2,$S$25=2,$S$26=2,$S$27=2,$S$28=2,$S$29=2),$S$23=6),1,"")))</formula>
    </cfRule>
  </conditionalFormatting>
  <conditionalFormatting sqref="K17">
    <cfRule type="expression" dxfId="80" priority="39">
      <formula>IF(OR($E$12&gt;0,$E$13&gt;0,$E$14&gt;0,$E$15&gt;0,$E$16&gt;0,$E$17&gt;0),(IF(AND(OR($S$24=2,$S$25=2,$S$26=2,$S$27=2,$S$28=2,$S$29=2),$S$23=7),1,"")))</formula>
    </cfRule>
  </conditionalFormatting>
  <conditionalFormatting sqref="K18">
    <cfRule type="expression" dxfId="79" priority="2">
      <formula>IF(OR($E$12&gt;0,$E$13&gt;0,$E$14&gt;0,$E$15&gt;0,$E$16&gt;0,$E$17&gt;0),(IF(AND(OR($S$24=2,$S$25=2,$S$26=2,$S$27=2,$S$28=2,$S$29=2),$S$23=8),1,"")))</formula>
    </cfRule>
  </conditionalFormatting>
  <conditionalFormatting sqref="L11">
    <cfRule type="expression" dxfId="78" priority="78">
      <formula>IF(OR($E$12&gt;0,$E$13&gt;0,$E$14&gt;0,$E$15&gt;0,$E$16&gt;0,$E$17&gt;0),(IF(AND(OR($S$24=3,$S$25=3,$S$26=3,$S$27=3,$S$28=3,$S$29=3),$S$23=1),1,"")))</formula>
    </cfRule>
  </conditionalFormatting>
  <conditionalFormatting sqref="L12">
    <cfRule type="expression" dxfId="77" priority="69">
      <formula>IF(OR($E$12&gt;0,$E$13&gt;0,$E$14&gt;0,$E$15&gt;0,$E$16&gt;0,$E$17&gt;0),(IF(AND(OR($S$24=3,$S$25=3,$S$26=3,$S$27=3,$S$28=3,$S$29=3),$S$23=2),1,"")))</formula>
    </cfRule>
  </conditionalFormatting>
  <conditionalFormatting sqref="L13">
    <cfRule type="expression" dxfId="76" priority="60">
      <formula>IF(OR($E$12&gt;0,$E$13&gt;0,$E$14&gt;0,$E$15&gt;0,$E$16&gt;0,$E$17&gt;0),(IF(AND(OR($S$24=3,$S$25=3,$S$26=3,$S$27=3,$S$28=3,$S$29=3),$S$23=3),1,"")))</formula>
    </cfRule>
  </conditionalFormatting>
  <conditionalFormatting sqref="L14">
    <cfRule type="expression" dxfId="75" priority="37">
      <formula>IF(OR($E$12&gt;0,$E$13&gt;0,$E$14&gt;0,$E$15&gt;0,$E$16&gt;0,$E$17&gt;0),(IF(AND(OR($S$24=3,$S$25=3,$S$26=3,$S$27=3,$S$28=3,$S$29=3),$S$23=4),1,"")))</formula>
    </cfRule>
  </conditionalFormatting>
  <conditionalFormatting sqref="L15">
    <cfRule type="expression" dxfId="74" priority="36">
      <formula>IF(OR($E$12&gt;0,$E$13&gt;0,$E$14&gt;0,$E$15&gt;0,$E$16&gt;0,$E$17&gt;0),(IF(AND(OR($S$24=3,$S$25=3,$S$26=3,$S$27=3,$S$28=3,$S$29=3),$S$23=5),1,"")))</formula>
    </cfRule>
  </conditionalFormatting>
  <conditionalFormatting sqref="L16">
    <cfRule type="expression" dxfId="73" priority="35">
      <formula>IF(OR($E$12&gt;0,$E$13&gt;0,$E$14&gt;0,$E$15&gt;0,$E$16&gt;0,$E$17&gt;0),(IF(AND(OR($S$24=3,$S$25=3,$S$26=3,$S$27=3,$S$28=3,$S$29=3),$S$23=6),1,"")))</formula>
    </cfRule>
  </conditionalFormatting>
  <conditionalFormatting sqref="L17">
    <cfRule type="expression" dxfId="72" priority="34">
      <formula>IF(OR($E$12&gt;0,$E$13&gt;0,$E$14&gt;0,$E$15&gt;0,$E$16&gt;0,$E$17&gt;0),(IF(AND(OR($S$24=3,$S$25=3,$S$26=3,$S$27=3,$S$28=3,$S$29=3),$S$23=7),1,"")))</formula>
    </cfRule>
  </conditionalFormatting>
  <conditionalFormatting sqref="L18">
    <cfRule type="expression" dxfId="71" priority="33">
      <formula>IF(OR($E$12&gt;0,$E$13&gt;0,$E$14&gt;0,$E$15&gt;0,$E$16&gt;0,$E$17&gt;0),(IF(AND(OR($S$24=3,$S$25=3,$S$26=3,$S$27=3,$S$28=3,$S$29=3),$S$23=8),1,"")))</formula>
    </cfRule>
  </conditionalFormatting>
  <conditionalFormatting sqref="M11">
    <cfRule type="expression" dxfId="70" priority="77">
      <formula>IF(OR($E$12&gt;0,$E$13&gt;0,$E$14&gt;0,$E$15&gt;0,$E$16&gt;0,$E$17&gt;0),(IF(AND(OR($S$24=4,$S$25=4,$S$26=4,$S$27=4,$S$28=4,$S$29=4),$S$23=1),1,"")))</formula>
    </cfRule>
  </conditionalFormatting>
  <conditionalFormatting sqref="M12">
    <cfRule type="expression" dxfId="69" priority="68">
      <formula>IF(OR($E$12&gt;0,$E$13&gt;0,$E$14&gt;0,$E$15&gt;0,$E$16&gt;0,$E$17&gt;0),(IF(AND(OR($S$24=4,$S$25=4,$S$26=4,$S$27=4,$S$28=4,$S$29=4),$S$23=2),1,"")))</formula>
    </cfRule>
  </conditionalFormatting>
  <conditionalFormatting sqref="M13">
    <cfRule type="expression" dxfId="68" priority="59">
      <formula>IF(OR($E$12&gt;0,$E$13&gt;0,$E$14&gt;0,$E$15&gt;0,$E$16&gt;0,$E$17&gt;0),(IF(AND(OR($S$24=4,$S$25=4,$S$26=4,$S$27=4,$S$28=4,$S$29=4),$S$23=3),1,"")))</formula>
    </cfRule>
  </conditionalFormatting>
  <conditionalFormatting sqref="M14">
    <cfRule type="expression" dxfId="67" priority="32">
      <formula>IF(OR($E$12&gt;0,$E$13&gt;0,$E$14&gt;0,$E$15&gt;0,$E$16&gt;0,$E$17&gt;0),(IF(AND(OR($S$24=4,$S$25=4,$S$26=4,$S$27=4,$S$28=4,$S$29=4),$S$23=4),1,"")))</formula>
    </cfRule>
  </conditionalFormatting>
  <conditionalFormatting sqref="M15">
    <cfRule type="expression" dxfId="66" priority="31">
      <formula>IF(OR($E$12&gt;0,$E$13&gt;0,$E$14&gt;0,$E$15&gt;0,$E$16&gt;0,$E$17&gt;0),(IF(AND(OR($S$24=4,$S$25=4,$S$26=4,$S$27=4,$S$28=4,$S$29=4),$S$23=5),1,"")))</formula>
    </cfRule>
  </conditionalFormatting>
  <conditionalFormatting sqref="M16">
    <cfRule type="expression" dxfId="65" priority="30">
      <formula>IF(OR($E$12&gt;0,$E$13&gt;0,$E$14&gt;0,$E$15&gt;0,$E$16&gt;0,$E$17&gt;0),(IF(AND(OR($S$24=4,$S$25=4,$S$26=4,$S$27=4,$S$28=4,$S$29=4),$S$23=6),1,"")))</formula>
    </cfRule>
  </conditionalFormatting>
  <conditionalFormatting sqref="M17">
    <cfRule type="expression" dxfId="64" priority="29">
      <formula>IF(OR($E$12&gt;0,$E$13&gt;0,$E$14&gt;0,$E$15&gt;0,$E$16&gt;0,$E$17&gt;0),(IF(AND(OR($S$24=4,$S$25=4,$S$26=4,$S$27=4,$S$28=4,$S$29=4),$S$23=7),1,"")))</formula>
    </cfRule>
  </conditionalFormatting>
  <conditionalFormatting sqref="M18">
    <cfRule type="expression" dxfId="63" priority="28">
      <formula>IF(OR($E$12&gt;0,$E$13&gt;0,$E$14&gt;0,$E$15&gt;0,$E$16&gt;0,$E$17&gt;0),(IF(AND(OR($S$24=4,$S$25=4,$S$26=4,$S$27=4,$S$28=4,$S$29=4),$S$23=8),1,"")))</formula>
    </cfRule>
  </conditionalFormatting>
  <conditionalFormatting sqref="N11">
    <cfRule type="expression" dxfId="62" priority="76">
      <formula>IF(OR($E$12&gt;0,$E$13&gt;0,$E$14&gt;0,$E$15&gt;0,$E$16&gt;0,$E$17&gt;0),(IF(AND(OR($S$24=5,$S$25=5,$S$26=5,$S$27=5,$S$28=5,$S$29=5),$S$23=1),1,"")))</formula>
    </cfRule>
  </conditionalFormatting>
  <conditionalFormatting sqref="N12">
    <cfRule type="expression" dxfId="61" priority="67">
      <formula>IF(OR($E$12&gt;0,$E$13&gt;0,$E$14&gt;0,$E$15&gt;0,$E$16&gt;0,$E$17&gt;0),(IF(AND(OR($S$24=5,$S$25=5,$S$26=5,$S$27=5,$S$28=5,$S$29=5),$S$23=2),1,"")))</formula>
    </cfRule>
  </conditionalFormatting>
  <conditionalFormatting sqref="N13">
    <cfRule type="expression" dxfId="60" priority="58">
      <formula>IF(OR($E$12&gt;0,$E$13&gt;0,$E$14&gt;0,$E$15&gt;0,$E$16&gt;0,$E$17&gt;0),(IF(AND(OR($S$24=5,$S$25=5,$S$26=5,$S$27=5,$S$28=5,$S$29=5),$S$23=3),1,"")))</formula>
    </cfRule>
  </conditionalFormatting>
  <conditionalFormatting sqref="N14">
    <cfRule type="expression" dxfId="59" priority="27">
      <formula>IF(OR($E$12&gt;0,$E$13&gt;0,$E$14&gt;0,$E$15&gt;0,$E$16&gt;0,$E$17&gt;0),(IF(AND(OR($S$24=5,$S$25=5,$S$26=5,$S$27=5,$S$28=5,$S$29=5),$S$23=4),1,"")))</formula>
    </cfRule>
  </conditionalFormatting>
  <conditionalFormatting sqref="N15">
    <cfRule type="expression" dxfId="58" priority="26">
      <formula>IF(OR($E$12&gt;0,$E$13&gt;0,$E$14&gt;0,$E$15&gt;0,$E$16&gt;0,$E$17&gt;0),(IF(AND(OR($S$24=5,$S$25=5,$S$26=5,$S$27=5,$S$28=5,$S$29=5),$S$23=5),1,"")))</formula>
    </cfRule>
  </conditionalFormatting>
  <conditionalFormatting sqref="N16">
    <cfRule type="expression" dxfId="57" priority="25">
      <formula>IF(OR($E$12&gt;0,$E$13&gt;0,$E$14&gt;0,$E$15&gt;0,$E$16&gt;0,$E$17&gt;0),(IF(AND(OR($S$24=5,$S$25=5,$S$26=5,$S$27=5,$S$28=5,$S$29=5),$S$23=6),1,"")))</formula>
    </cfRule>
  </conditionalFormatting>
  <conditionalFormatting sqref="N17">
    <cfRule type="expression" dxfId="56" priority="24">
      <formula>IF(OR($E$12&gt;0,$E$13&gt;0,$E$14&gt;0,$E$15&gt;0,$E$16&gt;0,$E$17&gt;0),(IF(AND(OR($S$24=5,$S$25=5,$S$26=5,$S$27=5,$S$28=5,$S$29=5),$S$23=7),1,"")))</formula>
    </cfRule>
  </conditionalFormatting>
  <conditionalFormatting sqref="N18">
    <cfRule type="expression" dxfId="55" priority="23">
      <formula>IF(OR($E$12&gt;0,$E$13&gt;0,$E$14&gt;0,$E$15&gt;0,$E$16&gt;0,$E$17&gt;0),(IF(AND(OR($S$24=5,$S$25=5,$S$26=5,$S$27=5,$S$28=5,$S$29=5),$S$23=8),1,"")))</formula>
    </cfRule>
  </conditionalFormatting>
  <conditionalFormatting sqref="O11">
    <cfRule type="expression" dxfId="54" priority="75">
      <formula>IF(OR($E$12&gt;0,$E$13&gt;0,$E$14&gt;0,$E$15&gt;0,$E$16&gt;0,$E$17&gt;0),(IF(AND(OR($S$24=6,$S$25=6,$S$26=6,$S$27=6,$S$28=6,$S$29=6),$S$23=1),1,"")))</formula>
    </cfRule>
  </conditionalFormatting>
  <conditionalFormatting sqref="O12">
    <cfRule type="expression" dxfId="53" priority="66">
      <formula>IF(OR($E$12&gt;0,$E$13&gt;0,$E$14&gt;0,$E$15&gt;0,$E$16&gt;0,$E$17&gt;0),(IF(AND(OR($S$24=6,$S$25=6,$S$26=6,$S$27=6,$S$28=6,$S$29=6),$S$23=2),1,"")))</formula>
    </cfRule>
  </conditionalFormatting>
  <conditionalFormatting sqref="O13">
    <cfRule type="expression" dxfId="52" priority="57">
      <formula>IF(OR($E$12&gt;0,$E$13&gt;0,$E$14&gt;0,$E$15&gt;0,$E$16&gt;0,$E$17&gt;0),(IF(AND(OR($S$24=6,$S$25=6,$S$26=6,$S$27=6,$S$28=6,$S$29=6),$S$23=3),1,"")))</formula>
    </cfRule>
  </conditionalFormatting>
  <conditionalFormatting sqref="O14">
    <cfRule type="expression" dxfId="51" priority="22">
      <formula>IF(OR($E$12&gt;0,$E$13&gt;0,$E$14&gt;0,$E$15&gt;0,$E$16&gt;0,$E$17&gt;0),(IF(AND(OR($S$24=6,$S$25=6,$S$26=6,$S$27=6,$S$28=6,$S$29=6),$S$23=4),1,"")))</formula>
    </cfRule>
  </conditionalFormatting>
  <conditionalFormatting sqref="O15">
    <cfRule type="expression" dxfId="50" priority="21">
      <formula>IF(OR($E$12&gt;0,$E$13&gt;0,$E$14&gt;0,$E$15&gt;0,$E$16&gt;0,$E$17&gt;0),(IF(AND(OR($S$24=6,$S$25=6,$S$26=6,$S$27=6,$S$28=6,$S$29=6),$S$23=5),1,"")))</formula>
    </cfRule>
  </conditionalFormatting>
  <conditionalFormatting sqref="O16">
    <cfRule type="expression" dxfId="49" priority="20">
      <formula>IF(OR($E$12&gt;0,$E$13&gt;0,$E$14&gt;0,$E$15&gt;0,$E$16&gt;0,$E$17&gt;0),(IF(AND(OR($S$24=6,$S$25=6,$S$26=6,$S$27=6,$S$28=6,$S$29=6),$S$23=6),1,"")))</formula>
    </cfRule>
  </conditionalFormatting>
  <conditionalFormatting sqref="O17">
    <cfRule type="expression" dxfId="48" priority="19">
      <formula>IF(OR($E$12&gt;0,$E$13&gt;0,$E$14&gt;0,$E$15&gt;0,$E$16&gt;0,$E$17&gt;0),(IF(AND(OR($S$24=6,$S$25=6,$S$26=6,$S$27=6,$S$28=6,$S$29=6),$S$23=7),1,"")))</formula>
    </cfRule>
  </conditionalFormatting>
  <conditionalFormatting sqref="O18">
    <cfRule type="expression" dxfId="47" priority="18">
      <formula>IF(OR($E$12&gt;0,$E$13&gt;0,$E$14&gt;0,$E$15&gt;0,$E$16&gt;0,$E$17&gt;0),(IF(AND(OR($S$24=6,$S$25=6,$S$26=6,$S$27=6,$S$28=6,$S$29=6),$S$23=8),1,"")))</formula>
    </cfRule>
  </conditionalFormatting>
  <conditionalFormatting sqref="P11">
    <cfRule type="expression" dxfId="46" priority="74">
      <formula>IF(OR($E$12&gt;0,$E$13&gt;0,$E$14&gt;0,$E$15&gt;0,$E$16&gt;0,$E$17&gt;0),(IF(AND(OR($S$24=7,$S$25=7,$S$26=7,$S$27=7,$S$28=7,$S$29=7),$S$23=1),1,"")))</formula>
    </cfRule>
  </conditionalFormatting>
  <conditionalFormatting sqref="P12">
    <cfRule type="expression" dxfId="45" priority="65">
      <formula>IF(OR($E$12&gt;0,$E$13&gt;0,$E$14&gt;0,$E$15&gt;0,$E$16&gt;0,$E$17&gt;0),(IF(AND(OR($S$24=7,$S$25=7,$S$26=7,$S$27=7,$S$28=7,$S$29=7),$S$23=2),1,"")))</formula>
    </cfRule>
  </conditionalFormatting>
  <conditionalFormatting sqref="P13">
    <cfRule type="expression" dxfId="44" priority="56">
      <formula>IF(OR($E$12&gt;0,$E$13&gt;0,$E$14&gt;0,$E$15&gt;0,$E$16&gt;0,$E$17&gt;0),(IF(AND(OR($S$24=7,$S$25=7,$S$26=7,$S$27=7,$S$28=7,$S$29=7),$S$23=3),1,"")))</formula>
    </cfRule>
  </conditionalFormatting>
  <conditionalFormatting sqref="P14">
    <cfRule type="expression" dxfId="43" priority="7">
      <formula>IF(OR($E$12&gt;0,$E$13&gt;0,$E$14&gt;0,$E$15&gt;0,$E$16&gt;0,$E$17&gt;0),(IF(AND(OR($S$24=7,$S$25=7,$S$26=7,$S$27=7,$S$28=7,$S$29=7),$S$23=4),1,"")))</formula>
    </cfRule>
  </conditionalFormatting>
  <conditionalFormatting sqref="P15">
    <cfRule type="expression" dxfId="42" priority="6">
      <formula>IF(OR($E$12&gt;0,$E$13&gt;0,$E$14&gt;0,$E$15&gt;0,$E$16&gt;0,$E$17&gt;0),(IF(AND(OR($S$24=7,$S$25=7,$S$26=7,$S$27=7,$S$28=7,$S$29=7),$S$23=5),1,"")))</formula>
    </cfRule>
  </conditionalFormatting>
  <conditionalFormatting sqref="P16">
    <cfRule type="expression" dxfId="41" priority="5">
      <formula>IF(OR($E$12&gt;0,$E$13&gt;0,$E$14&gt;0,$E$15&gt;0,$E$16&gt;0,$E$17&gt;0),(IF(AND(OR($S$24=7,$S$25=7,$S$26=7,$S$27=7,$S$28=7,$S$29=7),$S$23=6),1,"")))</formula>
    </cfRule>
  </conditionalFormatting>
  <conditionalFormatting sqref="P17">
    <cfRule type="expression" dxfId="40" priority="4">
      <formula>IF(OR($E$12&gt;0,$E$13&gt;0,$E$14&gt;0,$E$15&gt;0,$E$16&gt;0,$E$17&gt;0),(IF(AND(OR($S$24=7,$S$25=7,$S$26=7,$S$27=7,$S$28=7,$S$29=7),$S$23=7),1,"")))</formula>
    </cfRule>
  </conditionalFormatting>
  <conditionalFormatting sqref="P18">
    <cfRule type="expression" dxfId="39" priority="3">
      <formula>IF(OR($E$12&gt;0,$E$13&gt;0,$E$14&gt;0,$E$15&gt;0,$E$16&gt;0,$E$17&gt;0),(IF(AND(OR($S$24=7,$S$25=7,$S$26=7,$S$27=7,$S$28=7,$S$29=7),$S$23=8),1,"")))</formula>
    </cfRule>
  </conditionalFormatting>
  <conditionalFormatting sqref="Q11">
    <cfRule type="expression" dxfId="38" priority="73">
      <formula>IF(OR($E$12&gt;0,$E$13&gt;0,$E$14&gt;0,$E$15&gt;0,$E$16&gt;0,$E$17&gt;0),(IF(AND(OR($S$24=8,$S$25=8,$S$26=8,$S$27=8,$S$28=8,$S$29=8),$S$23=1),1,"")))</formula>
    </cfRule>
  </conditionalFormatting>
  <conditionalFormatting sqref="Q12">
    <cfRule type="expression" dxfId="37" priority="64">
      <formula>IF(OR($E$12&gt;0,$E$13&gt;0,$E$14&gt;0,$E$15&gt;0,$E$16&gt;0,$E$17&gt;0),(IF(AND(OR($S$24=8,$S$25=8,$S$26=8,$S$27=8,$S$28=8,$S$29=8),$S$23=2),1,"")))</formula>
    </cfRule>
  </conditionalFormatting>
  <conditionalFormatting sqref="Q13">
    <cfRule type="expression" dxfId="36" priority="55">
      <formula>IF(OR($E$12&gt;0,$E$13&gt;0,$E$14&gt;0,$E$15&gt;0,$E$16&gt;0,$E$17&gt;0),(IF(AND(OR($S$24=8,$S$25=8,$S$26=8,$S$27=8,$S$28=8,$S$29=8),$S$23=3),1,"")))</formula>
    </cfRule>
  </conditionalFormatting>
  <conditionalFormatting sqref="Q14">
    <cfRule type="expression" dxfId="35" priority="12">
      <formula>IF(OR($E$12&gt;0,$E$13&gt;0,$E$14&gt;0,$E$15&gt;0,$E$16&gt;0,$E$17&gt;0),(IF(AND(OR($S$24=8,$S$25=8,$S$26=8,$S$27=8,$S$28=8,$S$29=8),$S$23=4),1,"")))</formula>
    </cfRule>
  </conditionalFormatting>
  <conditionalFormatting sqref="Q15">
    <cfRule type="expression" dxfId="34" priority="11">
      <formula>IF(OR($E$12&gt;0,$E$13&gt;0,$E$14&gt;0,$E$15&gt;0,$E$16&gt;0,$E$17&gt;0),(IF(AND(OR($S$24=8,$S$25=8,$S$26=8,$S$27=8,$S$28=8,$S$29=8),$S$23=5),1,"")))</formula>
    </cfRule>
  </conditionalFormatting>
  <conditionalFormatting sqref="Q16">
    <cfRule type="expression" dxfId="33" priority="10">
      <formula>IF(OR($E$12&gt;0,$E$13&gt;0,$E$14&gt;0,$E$15&gt;0,$E$16&gt;0,$E$17&gt;0),(IF(AND(OR($S$24=8,$S$25=8,$S$26=8,$S$27=8,$S$28=8,$S$29=8),$S$23=6),1,"")))</formula>
    </cfRule>
  </conditionalFormatting>
  <conditionalFormatting sqref="Q17">
    <cfRule type="expression" dxfId="32" priority="9">
      <formula>IF(OR($E$12&gt;0,$E$13&gt;0,$E$14&gt;0,$E$15&gt;0,$E$16&gt;0,$E$17&gt;0),(IF(AND(OR($S$24=8,$S$25=8,$S$26=8,$S$27=8,$S$28=8,$S$29=8),$S$23=7),1,"")))</formula>
    </cfRule>
  </conditionalFormatting>
  <conditionalFormatting sqref="Q18">
    <cfRule type="expression" dxfId="31" priority="8">
      <formula>IF(OR($E$12&gt;0,$E$13&gt;0,$E$14&gt;0,$E$15&gt;0,$E$16&gt;0,$E$17&gt;0),(IF(AND(OR($S$24=8,$S$25=8,$S$26=8,$S$27=8,$S$28=8,$S$29=8),$S$23=8),1,"")))</formula>
    </cfRule>
  </conditionalFormatting>
  <conditionalFormatting sqref="R11">
    <cfRule type="expression" dxfId="30" priority="72">
      <formula>IF(OR($E$12&gt;0,$E$13&gt;0,$E$14&gt;0,$E$15&gt;0,$E$16&gt;0,$E$17&gt;0),(IF(AND(OR($S$24=9,$S$25=9,$S$26=9,$S$27=9,$S$28=9,$S$29=9),$S$23=1),1,"")))</formula>
    </cfRule>
  </conditionalFormatting>
  <conditionalFormatting sqref="R12">
    <cfRule type="expression" dxfId="29" priority="63">
      <formula>IF(OR($E$12&gt;0,$E$13&gt;0,$E$14&gt;0,$E$15&gt;0,$E$16&gt;0,$E$17&gt;0),(IF(AND(OR($S$24=9,$S$25=9,$S$26=9,$S$27=9,$S$28=9,$S$29=9),$S$23=2),1,"")))</formula>
    </cfRule>
  </conditionalFormatting>
  <conditionalFormatting sqref="R13">
    <cfRule type="expression" dxfId="28" priority="54">
      <formula>IF(OR($E$12&gt;0,$E$13&gt;0,$E$14&gt;0,$E$15&gt;0,$E$16&gt;0,$E$17&gt;0),(IF(AND(OR($S$24=9,$S$25=9,$S$26=9,$S$27=9,$S$28=9,$S$29=9),$S$23=3),1,"")))</formula>
    </cfRule>
  </conditionalFormatting>
  <conditionalFormatting sqref="R14">
    <cfRule type="expression" dxfId="27" priority="17">
      <formula>IF(OR($E$12&gt;0,$E$13&gt;0,$E$14&gt;0,$E$15&gt;0,$E$16&gt;0,$E$17&gt;0),(IF(AND(OR($S$24=9,$S$25=9,$S$26=9,$S$27=9,$S$28=9,$S$29=9),$S$23=4),1,"")))</formula>
    </cfRule>
  </conditionalFormatting>
  <conditionalFormatting sqref="R15">
    <cfRule type="expression" dxfId="26" priority="16">
      <formula>IF(OR($E$12&gt;0,$E$13&gt;0,$E$14&gt;0,$E$15&gt;0,$E$16&gt;0,$E$17&gt;0),(IF(AND(OR($S$24=9,$S$25=9,$S$26=9,$S$27=9,$S$28=9,$S$29=9),$S$23=5),1,"")))</formula>
    </cfRule>
  </conditionalFormatting>
  <conditionalFormatting sqref="R16">
    <cfRule type="expression" dxfId="25" priority="15">
      <formula>IF(OR($E$12&gt;0,$E$13&gt;0,$E$14&gt;0,$E$15&gt;0,$E$16&gt;0,$E$17&gt;0),(IF(AND(OR($S$24=9,$S$25=9,$S$26=9,$S$27=9,$S$28=9,$S$29=9),$S$23=6),1,"")))</formula>
    </cfRule>
  </conditionalFormatting>
  <conditionalFormatting sqref="R17">
    <cfRule type="expression" dxfId="24" priority="14">
      <formula>IF(OR($E$12&gt;0,$E$13&gt;0,$E$14&gt;0,$E$15&gt;0,$E$16&gt;0,$E$17&gt;0),(IF(AND(OR($S$24=9,$S$25=9,$S$26=9,$S$27=9,$S$28=9,$S$29=9),$S$23=7),1,"")))</formula>
    </cfRule>
  </conditionalFormatting>
  <conditionalFormatting sqref="R18">
    <cfRule type="expression" dxfId="23" priority="13">
      <formula>IF(OR($E$12&gt;0,$E$13&gt;0,$E$14&gt;0,$E$15&gt;0,$E$16&gt;0,$E$17&gt;0),(IF(AND(OR($S$24=9,$S$25=9,$S$26=9,$S$27=9,$S$28=9,$S$29=9),$S$23=8),1,"")))</formula>
    </cfRule>
  </conditionalFormatting>
  <conditionalFormatting sqref="S11">
    <cfRule type="expression" dxfId="22" priority="84">
      <formula>IF(OR($E$12&gt;0,$E$13&gt;0,$E$14&gt;0,$E$15&gt;0,$E$16&gt;0,$E$17&gt;0),(IF(AND(OR($S$24=10,$S$25=10,$S$26=10,$S$27=10,$S$28=10,$S$29=10),$S$23=1),1,"")))</formula>
    </cfRule>
  </conditionalFormatting>
  <conditionalFormatting sqref="S12">
    <cfRule type="expression" dxfId="21" priority="1">
      <formula>IF(OR($E$12&gt;0,$E$13&gt;0,$E$14&gt;0,$E$15&gt;0,$E$16&gt;0,$E$17&gt;0),(IF(AND(OR($S$24=10,$S$25=10,$S$26=10,$S$27=10,$S$28=10,$S$29=10),$S$23=2),1,"")))</formula>
    </cfRule>
  </conditionalFormatting>
  <conditionalFormatting sqref="S13">
    <cfRule type="expression" dxfId="20" priority="53">
      <formula>IF(OR($E$12&gt;0,$E$13&gt;0,$E$14&gt;0,$E$15&gt;0,$E$16&gt;0,$E$17&gt;0),(IF(AND(OR($S$24=10,$S$25=10,$S$26=10,$S$27=10,$S$28=10,$S$29=10),$S$23=3),1,"")))</formula>
    </cfRule>
  </conditionalFormatting>
  <conditionalFormatting sqref="S14">
    <cfRule type="expression" dxfId="19" priority="52">
      <formula>IF(OR($E$12&gt;0,$E$13&gt;0,$E$14&gt;0,$E$15&gt;0,$E$16&gt;0,$E$17&gt;0),(IF(AND(OR($S$24=10,$S$25=10,$S$26=10,$S$27=10,$S$28=10,$S$29=10),$S$23=4),1,"")))</formula>
    </cfRule>
  </conditionalFormatting>
  <conditionalFormatting sqref="S15">
    <cfRule type="expression" dxfId="18" priority="51">
      <formula>IF(OR($E$12&gt;0,$E$13&gt;0,$E$14&gt;0,$E$15&gt;0,$E$16&gt;0,$E$17&gt;0),(IF(AND(OR($S$24=10,$S$25=10,$S$26=10,$S$27=10,$S$28=10,$S$29=10),$S$23=5),1,"")))</formula>
    </cfRule>
  </conditionalFormatting>
  <conditionalFormatting sqref="S16">
    <cfRule type="expression" dxfId="17" priority="50">
      <formula>IF(OR($E$12&gt;0,$E$13&gt;0,$E$14&gt;0,$E$15&gt;0,$E$16&gt;0,$E$17&gt;0),(IF(AND(OR($S$24=10,$S$25=10,$S$26=10,$S$27=10,$S$28=10,$S$29=10),$S$23=6),1,"")))</formula>
    </cfRule>
  </conditionalFormatting>
  <conditionalFormatting sqref="S17">
    <cfRule type="expression" dxfId="16" priority="49">
      <formula>IF(OR($E$12&gt;0,$E$13&gt;0,$E$14&gt;0,$E$15&gt;0,$E$16&gt;0,$E$17&gt;0),(IF(AND(OR($S$24=10,$S$25=10,$S$26=10,$S$27=10,$S$28=10,$S$29=10),$S$23=7),1,"")))</formula>
    </cfRule>
  </conditionalFormatting>
  <conditionalFormatting sqref="S18">
    <cfRule type="expression" dxfId="15" priority="47">
      <formula>IF(OR($E$12&gt;0,$E$13&gt;0,$E$14&gt;0,$E$15&gt;0,$E$16&gt;0,$E$17&gt;0),(IF(AND(OR($S$24=10,$S$25=10,$S$26=10,$S$27=10,$S$28=10,$S$29=10),$S$23=8),1,"")))</formula>
    </cfRule>
  </conditionalFormatting>
  <dataValidations count="6">
    <dataValidation type="decimal" allowBlank="1" showInputMessage="1" showErrorMessage="1" errorTitle="Campo numério!" error="Informe um valor entre_x000a_R$ 0,0 e R$ 100.000,00!" promptTitle="Vencimento" prompt="Vencimento BRUTO, excluindo-se auxílios indenizatórios_x000a_(ex.: auxílios saúde/alimentação/transporte)." sqref="F9" xr:uid="{00000000-0002-0000-0000-000000000000}">
      <formula1>0</formula1>
      <formula2>100000</formula2>
    </dataValidation>
    <dataValidation type="decimal" allowBlank="1" showInputMessage="1" showErrorMessage="1" errorTitle="Campo numérico!" error="Valor numérico entre_x000a_R$ 0,00 e_x000a_R$ 100.000,00." promptTitle="VENCIMENTO BÁSICO:" prompt="Vencimento básico do cargo efetivo, excluindo-se aux. indenizatórios e demais adicionais do Art. 61 da Lei 8112/90." sqref="E6" xr:uid="{00000000-0002-0000-0000-000001000000}">
      <formula1>0</formula1>
      <formula2>100000</formula2>
    </dataValidation>
    <dataValidation type="decimal" allowBlank="1" showInputMessage="1" showErrorMessage="1" errorTitle="Campo numérico!" error="Informe um valor entre_x000a_R$ 0,00 e_x000a_R$ 100.000,00" promptTitle="Rendimento 04:" prompt="Ex.:_x000a_# Incentivo a Qualificação_x000a_# Retribuição por Titulação - RT" sqref="E9" xr:uid="{00000000-0002-0000-0000-000002000000}">
      <formula1>0</formula1>
      <formula2>100000</formula2>
    </dataValidation>
    <dataValidation type="decimal" allowBlank="1" showInputMessage="1" showErrorMessage="1" errorTitle="Campo numérico!" error="Informe um valor entre_x000a_R$ 0,00 e_x000a_R$ 100.000,00" promptTitle="Rendimento 02:" prompt="Ex.:_x000a_# Incentivo a Qualificação_x000a_# Retribuição por Titulação - RT" sqref="E7" xr:uid="{00000000-0002-0000-0000-000003000000}">
      <formula1>0</formula1>
      <formula2>100000</formula2>
    </dataValidation>
    <dataValidation type="decimal" allowBlank="1" showInputMessage="1" showErrorMessage="1" errorTitle="Campo numérico!" error="Informe um valor entre_x000a_R$ 0,00 e_x000a_R$ 100.000,00" promptTitle="Rendimento 03:" prompt="Ex.:_x000a_# Incentivo a Qualificação_x000a_# Retribuição por Titulação - RT" sqref="E8" xr:uid="{00000000-0002-0000-0000-000004000000}">
      <formula1>0</formula1>
      <formula2>100000</formula2>
    </dataValidation>
    <dataValidation type="whole" allowBlank="1" showInputMessage="1" showErrorMessage="1" errorTitle="Campo numérico!" error="Informe a idade, entre 00 e 150!" promptTitle="IDADE" prompt="Informe a idade, entre 00 e 150." sqref="C12:C17" xr:uid="{00000000-0002-0000-0000-000005000000}">
      <formula1>0</formula1>
      <formula2>150</formula2>
    </dataValidation>
  </dataValidations>
  <pageMargins left="0.31496062992125984" right="0.31496062992125984" top="1.3779527559055118" bottom="0.78740157480314965" header="0.19685039370078741" footer="0.31496062992125984"/>
  <pageSetup paperSize="9" orientation="landscape" r:id="rId1"/>
  <headerFooter>
    <oddHeader>&amp;C&amp;G
&amp;"Arial,Negrito"&amp;9SERVIÇO PÚBLICO FEDERAL&amp;"-,Negrito"
FUNDAÇÃO UNIVERSIDADE FEDERAL DE RONDÔNIA
Coordenação de Folha de Pagamento - CFP/DAP/PRAD</oddHeader>
    <oddFooter>&amp;C&amp;9__________________________________________________________________________________________
Porto Velho - RO * +55 (69) 2182-2030 * www.folha.unir.br * folha@unir.br&amp;R&amp;G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FE6C-712B-465E-AAB4-813258664D3B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AUX SAÚDE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UNIR</cp:lastModifiedBy>
  <cp:lastPrinted>2024-02-15T13:36:48Z</cp:lastPrinted>
  <dcterms:created xsi:type="dcterms:W3CDTF">2015-02-05T20:43:12Z</dcterms:created>
  <dcterms:modified xsi:type="dcterms:W3CDTF">2024-02-28T12:17:29Z</dcterms:modified>
</cp:coreProperties>
</file>